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I89" i="3" l="1"/>
  <c r="I49" i="3" l="1"/>
  <c r="I21" i="3"/>
  <c r="I28" i="3"/>
  <c r="I71" i="3" l="1"/>
  <c r="I35" i="3" l="1"/>
  <c r="I61" i="3" s="1"/>
  <c r="I78" i="3" l="1"/>
  <c r="I67" i="3" l="1"/>
  <c r="I31" i="3" l="1"/>
  <c r="I62" i="3" l="1"/>
</calcChain>
</file>

<file path=xl/sharedStrings.xml><?xml version="1.0" encoding="utf-8"?>
<sst xmlns="http://schemas.openxmlformats.org/spreadsheetml/2006/main" count="84" uniqueCount="84">
  <si>
    <t>Лифт</t>
  </si>
  <si>
    <t>Холодная вода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</si>
  <si>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</si>
  <si>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</si>
  <si>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</si>
  <si>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</si>
  <si>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</si>
  <si>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</si>
  <si>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</si>
  <si>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</si>
  <si>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</si>
  <si>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Поступления по коммунальным услугам:</t>
  </si>
  <si>
    <t>Отопление и горячая вода</t>
  </si>
  <si>
    <t>ОАО "Новосибирскэнергосбыт" (электроэнергия)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</si>
  <si>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</si>
  <si>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</si>
  <si>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</si>
  <si>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</si>
  <si>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</si>
  <si>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</si>
  <si>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</si>
  <si>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>Перечислены страховые взносы на з\плату</t>
  </si>
  <si>
    <t>Канцелярские товары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</si>
  <si>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</si>
  <si>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</si>
  <si>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</si>
  <si>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</si>
  <si>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</si>
  <si>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</si>
  <si>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</si>
  <si>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</si>
  <si>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Получено от арендаторов за коммунальные услуги</t>
  </si>
  <si>
    <t>МУП "Горводоканал" (холодное водоснабжение)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</si>
  <si>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</si>
  <si>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</si>
  <si>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</si>
  <si>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Услуги связи</t>
  </si>
  <si>
    <t>Обслуживание официального сайта ТСЖ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</si>
  <si>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</si>
  <si>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</si>
  <si>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</si>
  <si>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</si>
  <si>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Областной центр дезинфекции</t>
  </si>
  <si>
    <t>6.</t>
  </si>
  <si>
    <t>Расходы ТСЖ по статье содержание жилья и текущий ремонт</t>
  </si>
  <si>
    <t>Охрана объекта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</si>
  <si>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</si>
  <si>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</si>
  <si>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</si>
  <si>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</si>
  <si>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 xml:space="preserve">                       правления ТСЖ "Орленок"</t>
  </si>
  <si>
    <t xml:space="preserve">                    О Т Ч Е Т</t>
  </si>
  <si>
    <t>Перечислена заработная плата с расч.счета</t>
  </si>
  <si>
    <t>Почтовые расходы</t>
  </si>
  <si>
    <t>Обращение с ТКО</t>
  </si>
  <si>
    <t>Содержание лифтов</t>
  </si>
  <si>
    <t>Обращение с ТКО (Экология-Новосибирск)</t>
  </si>
  <si>
    <t>Обслуживание антенны, домофонов</t>
  </si>
  <si>
    <t>Обслуживание видеонаблюдения</t>
  </si>
  <si>
    <t>Обслуживание ворот</t>
  </si>
  <si>
    <t>прочие платежи</t>
  </si>
  <si>
    <t>Расход денежных средств по капитальному ремонту</t>
  </si>
  <si>
    <t>Работы по капитальному ремонту здания</t>
  </si>
  <si>
    <t>Приобретение материалов у поставщиков</t>
  </si>
  <si>
    <t xml:space="preserve">Благоустройство территории </t>
  </si>
  <si>
    <t>Обслуживание системы видеонаблюдения</t>
  </si>
  <si>
    <t>за период 01.01.21 г. - 31.12.21 г.</t>
  </si>
  <si>
    <t>Оплата за открытие ворот  по заявлениям собственников</t>
  </si>
  <si>
    <t>Оплата пени</t>
  </si>
  <si>
    <t>Итого приход по осн.расч.счету с  01.01.21 г. по 31.12.21 г. составил</t>
  </si>
  <si>
    <t>Остаток денежных средств на спец. счете (кап.ремонт) на 01.01.2022 г.</t>
  </si>
  <si>
    <t>Итого приход по спец.счету  01.01.21 г. по 31.12.21 г. составил</t>
  </si>
  <si>
    <t>2. Расход денежных средств за период с 01.01.21 г. по 31.12.21 г.</t>
  </si>
  <si>
    <t>Итого расход за 01.01.21-31.12.21 составил</t>
  </si>
  <si>
    <t>Остаток денежных средств на расчетном счете на 01.01.2021 г.</t>
  </si>
  <si>
    <t>Программно-техническое оборудование</t>
  </si>
  <si>
    <t>За счет средств от сдачи в аренду помещений и прочих услуг были произведены ремонтные работы:</t>
  </si>
  <si>
    <t>Восстановление кровли тамбура в 5,6 подъездах</t>
  </si>
  <si>
    <t>Гидроизоляция и теплоизоляция офиснкого помещения в цоколе (4 секция0</t>
  </si>
  <si>
    <t>Работы по ремонту кровли 2 подъезд</t>
  </si>
  <si>
    <r>
      <t>Остаток денежных средств на расчетном счете на 01.01.2020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</si>
  <si>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01.01.2020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</si>
  <si>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t>Механизированная уборка снега, вывоз снега</t>
  </si>
  <si>
    <t xml:space="preserve">                                                                               в том числе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</si>
</sst>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5" fontId="0" fillId="0" borderId="0" xfId="0" applyNumberFormat="1"/>
    <xf numFmtId="0" fontId="1" fillId="0" borderId="0" xfId="0" applyFont="1" applyBorder="1" applyAlignment="1"/>
    <xf numFmtId="0" fontId="2" fillId="0" borderId="0" xfId="0" applyFont="1"/>
    <xf numFmtId="43" fontId="0" fillId="0" borderId="0" xfId="0" applyNumberFormat="1"/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/>
    <xf numFmtId="4" fontId="5" fillId="0" borderId="0" xfId="0" applyNumberFormat="1" applyFont="1"/>
    <xf numFmtId="166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3" fillId="0" borderId="1" xfId="0" applyFont="1" applyBorder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165" fontId="4" fillId="0" borderId="1" xfId="0" applyNumberFormat="1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65" fontId="3" fillId="0" borderId="1" xfId="0" applyNumberFormat="1" applyFont="1" applyBorder="1"/>
    <xf numFmtId="0" fontId="3" fillId="0" borderId="6" xfId="0" applyFont="1" applyFill="1" applyBorder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wrapText="1" shrinkToFit="1"/>
    </xf>
    <xf numFmtId="0" fontId="3" fillId="0" borderId="4" xfId="0" applyFont="1" applyBorder="1" applyAlignment="1">
      <alignment wrapText="1" shrinkToFit="1"/>
    </xf>
    <xf numFmtId="0" fontId="3" fillId="0" borderId="2" xfId="0" applyFont="1" applyBorder="1" applyAlignment="1">
      <alignment wrapText="1" shrinkToFi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165" fontId="3" fillId="0" borderId="0" xfId="0" applyNumberFormat="1" applyFont="1" applyBorder="1"/>
    <xf numFmtId="0" fontId="3" fillId="0" borderId="5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5" fontId="3" fillId="2" borderId="1" xfId="0" applyNumberFormat="1" applyFont="1" applyFill="1" applyBorder="1"/>
    <xf numFmtId="0" fontId="3" fillId="0" borderId="0" xfId="0" applyFont="1" applyBorder="1" applyAlignment="1"/>
    <xf numFmtId="0" fontId="5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70" workbookViewId="0">
      <selection activeCell="P79" sqref="P79"/>
    </sheetView>
  </sheetViews>
  <sheetFormatPr defaultRowHeight="15" x14ac:dyDescent="0.25"/>
  <cols>
    <col min="1" max="1" width="3.5703125" customWidth="1"/>
    <col min="3" max="3" width="11.28515625" customWidth="1"/>
    <col min="4" max="4" width="13.28515625" customWidth="1"/>
    <col min="5" max="5" width="13" customWidth="1"/>
    <col min="8" max="8" width="7.28515625" customWidth="1"/>
    <col min="9" max="9" width="21.42578125" customWidth="1"/>
    <col min="10" max="10" width="15.7109375" bestFit="1" customWidth="1"/>
  </cols>
  <sheetData>
    <row r="1" spans="1:10" ht="18.75" x14ac:dyDescent="0.3">
      <c r="A1" s="7"/>
      <c r="B1" s="7"/>
      <c r="C1" s="7"/>
      <c r="D1" s="7"/>
      <c r="E1" s="7"/>
      <c r="F1" s="7"/>
      <c r="G1" s="7"/>
      <c r="H1" s="7"/>
      <c r="I1" s="7"/>
    </row>
    <row r="2" spans="1:10" ht="18.75" x14ac:dyDescent="0.3">
      <c r="A2" s="7"/>
      <c r="B2" s="7"/>
      <c r="C2" s="7"/>
      <c r="D2" s="3" t="s">
        <v>51</v>
      </c>
      <c r="E2" s="7"/>
      <c r="F2" s="7"/>
      <c r="G2" s="7"/>
      <c r="H2" s="7"/>
      <c r="I2" s="7"/>
    </row>
    <row r="3" spans="1:10" ht="18.75" x14ac:dyDescent="0.3">
      <c r="A3" s="7"/>
      <c r="B3" s="7"/>
      <c r="C3" s="3" t="s">
        <v>50</v>
      </c>
      <c r="D3" s="7"/>
      <c r="E3" s="7"/>
      <c r="F3" s="7"/>
      <c r="G3" s="7"/>
      <c r="H3" s="7"/>
      <c r="I3" s="7"/>
    </row>
    <row r="4" spans="1:10" ht="18.75" x14ac:dyDescent="0.3">
      <c r="A4" s="7"/>
      <c r="B4" s="7"/>
      <c r="C4" s="7" t="s">
        <v>4</v>
      </c>
      <c r="D4" s="7"/>
      <c r="E4" s="7"/>
      <c r="F4" s="7"/>
      <c r="G4" s="7"/>
      <c r="H4" s="7"/>
      <c r="I4" s="7"/>
    </row>
    <row r="5" spans="1:10" ht="18.75" x14ac:dyDescent="0.3">
      <c r="A5" s="7"/>
      <c r="B5" s="7"/>
      <c r="C5" s="7"/>
      <c r="D5" s="7" t="s">
        <v>66</v>
      </c>
      <c r="E5" s="7"/>
      <c r="F5" s="7"/>
      <c r="G5" s="7"/>
      <c r="H5" s="7"/>
      <c r="I5" s="7"/>
    </row>
    <row r="6" spans="1:10" ht="18.75" x14ac:dyDescent="0.3">
      <c r="A6" s="7"/>
      <c r="B6" s="7"/>
      <c r="C6" s="7"/>
      <c r="D6" s="7"/>
      <c r="E6" s="7"/>
      <c r="F6" s="7"/>
      <c r="G6" s="7"/>
      <c r="H6" s="7"/>
      <c r="I6" s="7"/>
    </row>
    <row r="7" spans="1:10" ht="18.75" x14ac:dyDescent="0.3">
      <c r="A7" s="7"/>
      <c r="B7" s="7"/>
      <c r="C7" s="7"/>
      <c r="D7" s="7"/>
      <c r="E7" s="7"/>
      <c r="F7" s="7"/>
      <c r="G7" s="7"/>
      <c r="H7" s="7"/>
      <c r="I7" s="7"/>
    </row>
    <row r="8" spans="1:10" ht="18.75" x14ac:dyDescent="0.3">
      <c r="A8" s="7"/>
      <c r="B8" s="7" t="s">
        <v>80</v>
      </c>
      <c r="C8" s="7"/>
      <c r="D8" s="7"/>
      <c r="E8" s="7"/>
      <c r="F8" s="7"/>
      <c r="G8" s="7"/>
      <c r="H8" s="7"/>
      <c r="I8" s="8">
        <v>284058.63</v>
      </c>
    </row>
    <row r="9" spans="1:10" ht="39.75" customHeight="1" x14ac:dyDescent="0.3">
      <c r="A9" s="7"/>
      <c r="B9" s="47" t="s">
        <v>81</v>
      </c>
      <c r="C9" s="48"/>
      <c r="D9" s="48"/>
      <c r="E9" s="48"/>
      <c r="F9" s="48"/>
      <c r="G9" s="48"/>
      <c r="H9" s="48"/>
      <c r="I9" s="9">
        <v>7989399.3399999999</v>
      </c>
    </row>
    <row r="10" spans="1:10" ht="18.75" x14ac:dyDescent="0.3">
      <c r="A10" s="7"/>
      <c r="B10" s="7" t="s">
        <v>17</v>
      </c>
      <c r="C10" s="7"/>
      <c r="D10" s="7"/>
      <c r="E10" s="7"/>
      <c r="F10" s="7"/>
      <c r="G10" s="7"/>
      <c r="H10" s="7"/>
      <c r="I10" s="10">
        <v>0</v>
      </c>
    </row>
    <row r="11" spans="1:10" ht="18.75" x14ac:dyDescent="0.3">
      <c r="A11" s="7"/>
      <c r="B11" s="7"/>
      <c r="C11" s="11" t="s">
        <v>5</v>
      </c>
      <c r="D11" s="7"/>
      <c r="E11" s="7"/>
      <c r="F11" s="7"/>
      <c r="G11" s="7"/>
      <c r="H11" s="7"/>
      <c r="I11" s="12"/>
    </row>
    <row r="12" spans="1:10" ht="35.25" customHeight="1" x14ac:dyDescent="0.3">
      <c r="A12" s="13" t="s">
        <v>6</v>
      </c>
      <c r="B12" s="46" t="s">
        <v>29</v>
      </c>
      <c r="C12" s="5"/>
      <c r="D12" s="5"/>
      <c r="E12" s="5"/>
      <c r="F12" s="5"/>
      <c r="G12" s="5"/>
      <c r="H12" s="6"/>
      <c r="I12" s="17">
        <v>22080417.870000001</v>
      </c>
      <c r="J12" s="4"/>
    </row>
    <row r="13" spans="1:10" ht="18.75" x14ac:dyDescent="0.3">
      <c r="A13" s="13"/>
      <c r="B13" s="18" t="s">
        <v>30</v>
      </c>
      <c r="C13" s="19"/>
      <c r="D13" s="19"/>
      <c r="E13" s="19"/>
      <c r="F13" s="19"/>
      <c r="G13" s="19"/>
      <c r="H13" s="20"/>
      <c r="I13" s="17"/>
    </row>
    <row r="14" spans="1:10" ht="18.75" x14ac:dyDescent="0.3">
      <c r="A14" s="13"/>
      <c r="B14" s="21" t="s">
        <v>8</v>
      </c>
      <c r="C14" s="22"/>
      <c r="D14" s="22"/>
      <c r="E14" s="22"/>
      <c r="F14" s="22"/>
      <c r="G14" s="22"/>
      <c r="H14" s="23"/>
      <c r="I14" s="24">
        <v>8525945.1899999995</v>
      </c>
    </row>
    <row r="15" spans="1:10" ht="18.75" x14ac:dyDescent="0.3">
      <c r="A15" s="13"/>
      <c r="B15" s="21" t="s">
        <v>67</v>
      </c>
      <c r="C15" s="22"/>
      <c r="D15" s="22"/>
      <c r="E15" s="22"/>
      <c r="F15" s="22"/>
      <c r="G15" s="22"/>
      <c r="H15" s="23"/>
      <c r="I15" s="24">
        <v>6532.61</v>
      </c>
    </row>
    <row r="16" spans="1:10" ht="18.75" x14ac:dyDescent="0.3">
      <c r="A16" s="13"/>
      <c r="B16" s="21" t="s">
        <v>68</v>
      </c>
      <c r="C16" s="22"/>
      <c r="D16" s="22"/>
      <c r="E16" s="22"/>
      <c r="F16" s="22"/>
      <c r="G16" s="22"/>
      <c r="H16" s="23"/>
      <c r="I16" s="24">
        <v>53780.05</v>
      </c>
    </row>
    <row r="17" spans="1:10" ht="18.75" x14ac:dyDescent="0.3">
      <c r="A17" s="13"/>
      <c r="B17" s="14" t="s">
        <v>11</v>
      </c>
      <c r="C17" s="15"/>
      <c r="D17" s="15"/>
      <c r="E17" s="15"/>
      <c r="F17" s="15"/>
      <c r="G17" s="15"/>
      <c r="H17" s="16"/>
      <c r="I17" s="24"/>
    </row>
    <row r="18" spans="1:10" ht="18.75" x14ac:dyDescent="0.3">
      <c r="A18" s="13"/>
      <c r="B18" s="21" t="s">
        <v>12</v>
      </c>
      <c r="C18" s="22"/>
      <c r="D18" s="22"/>
      <c r="E18" s="22"/>
      <c r="F18" s="22"/>
      <c r="G18" s="22"/>
      <c r="H18" s="23"/>
      <c r="I18" s="24">
        <v>6925648.2999999998</v>
      </c>
    </row>
    <row r="19" spans="1:10" ht="18.75" x14ac:dyDescent="0.3">
      <c r="A19" s="13"/>
      <c r="B19" s="21" t="s">
        <v>2</v>
      </c>
      <c r="C19" s="22"/>
      <c r="D19" s="22"/>
      <c r="E19" s="22"/>
      <c r="F19" s="22"/>
      <c r="G19" s="22"/>
      <c r="H19" s="23"/>
      <c r="I19" s="24">
        <v>3297905.33</v>
      </c>
    </row>
    <row r="20" spans="1:10" ht="18.75" x14ac:dyDescent="0.3">
      <c r="A20" s="13"/>
      <c r="B20" s="21" t="s">
        <v>1</v>
      </c>
      <c r="C20" s="22"/>
      <c r="D20" s="22"/>
      <c r="E20" s="22"/>
      <c r="F20" s="22"/>
      <c r="G20" s="22"/>
      <c r="H20" s="23"/>
      <c r="I20" s="24">
        <v>1515151.65</v>
      </c>
    </row>
    <row r="21" spans="1:10" ht="18.75" x14ac:dyDescent="0.3">
      <c r="A21" s="13"/>
      <c r="B21" s="21" t="s">
        <v>54</v>
      </c>
      <c r="C21" s="22"/>
      <c r="D21" s="22"/>
      <c r="E21" s="22"/>
      <c r="F21" s="22"/>
      <c r="G21" s="22"/>
      <c r="H21" s="23"/>
      <c r="I21" s="24">
        <f>764766.33-2045.93</f>
        <v>762720.39999999991</v>
      </c>
    </row>
    <row r="22" spans="1:10" ht="18.75" x14ac:dyDescent="0.3">
      <c r="A22" s="13"/>
      <c r="B22" s="21" t="s">
        <v>0</v>
      </c>
      <c r="C22" s="22"/>
      <c r="D22" s="22"/>
      <c r="E22" s="22"/>
      <c r="F22" s="22"/>
      <c r="G22" s="22"/>
      <c r="H22" s="23"/>
      <c r="I22" s="24">
        <v>782191.22</v>
      </c>
    </row>
    <row r="23" spans="1:10" ht="18.75" x14ac:dyDescent="0.3">
      <c r="A23" s="13"/>
      <c r="B23" s="21" t="s">
        <v>15</v>
      </c>
      <c r="C23" s="22"/>
      <c r="D23" s="22"/>
      <c r="E23" s="22"/>
      <c r="F23" s="22"/>
      <c r="G23" s="22"/>
      <c r="H23" s="23"/>
      <c r="I23" s="24">
        <v>41813.83</v>
      </c>
    </row>
    <row r="24" spans="1:10" ht="18.75" x14ac:dyDescent="0.3">
      <c r="A24" s="13"/>
      <c r="B24" s="21" t="s">
        <v>16</v>
      </c>
      <c r="C24" s="22"/>
      <c r="D24" s="22"/>
      <c r="E24" s="22"/>
      <c r="F24" s="22"/>
      <c r="G24" s="22"/>
      <c r="H24" s="23"/>
      <c r="I24" s="24">
        <v>168729.29</v>
      </c>
    </row>
    <row r="25" spans="1:10" ht="18.75" x14ac:dyDescent="0.3">
      <c r="A25" s="13" t="s">
        <v>7</v>
      </c>
      <c r="B25" s="21" t="s">
        <v>9</v>
      </c>
      <c r="C25" s="22"/>
      <c r="D25" s="22"/>
      <c r="E25" s="22"/>
      <c r="F25" s="22"/>
      <c r="G25" s="22"/>
      <c r="H25" s="23"/>
      <c r="I25" s="17">
        <v>322377</v>
      </c>
    </row>
    <row r="26" spans="1:10" ht="18.75" x14ac:dyDescent="0.3">
      <c r="A26" s="25" t="s">
        <v>10</v>
      </c>
      <c r="B26" s="21" t="s">
        <v>31</v>
      </c>
      <c r="C26" s="22"/>
      <c r="D26" s="22"/>
      <c r="E26" s="22"/>
      <c r="F26" s="22"/>
      <c r="G26" s="22"/>
      <c r="H26" s="23"/>
      <c r="I26" s="17">
        <v>5254.2</v>
      </c>
    </row>
    <row r="27" spans="1:10" ht="18.75" x14ac:dyDescent="0.3">
      <c r="A27" s="25"/>
      <c r="B27" s="21"/>
      <c r="C27" s="22"/>
      <c r="D27" s="22"/>
      <c r="E27" s="22"/>
      <c r="F27" s="22"/>
      <c r="G27" s="22"/>
      <c r="H27" s="23"/>
      <c r="I27" s="17"/>
    </row>
    <row r="28" spans="1:10" ht="31.5" customHeight="1" x14ac:dyDescent="0.3">
      <c r="A28" s="13"/>
      <c r="B28" s="26" t="s">
        <v>69</v>
      </c>
      <c r="C28" s="27"/>
      <c r="D28" s="27"/>
      <c r="E28" s="27"/>
      <c r="F28" s="27"/>
      <c r="G28" s="27"/>
      <c r="H28" s="28"/>
      <c r="I28" s="17">
        <f>I12+I25+I26+I27</f>
        <v>22408049.07</v>
      </c>
    </row>
    <row r="29" spans="1:10" ht="47.25" customHeight="1" x14ac:dyDescent="0.3">
      <c r="A29" s="13" t="s">
        <v>41</v>
      </c>
      <c r="B29" s="29" t="s">
        <v>39</v>
      </c>
      <c r="C29" s="30"/>
      <c r="D29" s="30"/>
      <c r="E29" s="30"/>
      <c r="F29" s="30"/>
      <c r="G29" s="30"/>
      <c r="H29" s="31"/>
      <c r="I29" s="17">
        <v>3095754.94</v>
      </c>
    </row>
    <row r="30" spans="1:10" ht="43.5" customHeight="1" x14ac:dyDescent="0.3">
      <c r="A30" s="25" t="s">
        <v>43</v>
      </c>
      <c r="B30" s="32" t="s">
        <v>40</v>
      </c>
      <c r="C30" s="33"/>
      <c r="D30" s="33"/>
      <c r="E30" s="33"/>
      <c r="F30" s="33"/>
      <c r="G30" s="33"/>
      <c r="H30" s="34"/>
      <c r="I30" s="24">
        <v>168319.64</v>
      </c>
    </row>
    <row r="31" spans="1:10" ht="29.25" customHeight="1" x14ac:dyDescent="0.3">
      <c r="A31" s="13"/>
      <c r="B31" s="26" t="s">
        <v>71</v>
      </c>
      <c r="C31" s="27"/>
      <c r="D31" s="27"/>
      <c r="E31" s="27"/>
      <c r="F31" s="27"/>
      <c r="G31" s="27"/>
      <c r="H31" s="28"/>
      <c r="I31" s="17">
        <f>I29+I30</f>
        <v>3264074.58</v>
      </c>
    </row>
    <row r="32" spans="1:10" ht="32.25" customHeight="1" x14ac:dyDescent="0.3">
      <c r="A32" s="41" t="s">
        <v>72</v>
      </c>
      <c r="B32" s="33"/>
      <c r="C32" s="33"/>
      <c r="D32" s="33"/>
      <c r="E32" s="33"/>
      <c r="F32" s="33"/>
      <c r="G32" s="33"/>
      <c r="H32" s="33"/>
      <c r="I32" s="35"/>
      <c r="J32" s="1"/>
    </row>
    <row r="33" spans="1:10" ht="18.75" x14ac:dyDescent="0.3">
      <c r="A33" s="36"/>
      <c r="B33" s="19"/>
      <c r="C33" s="19"/>
      <c r="D33" s="19"/>
      <c r="E33" s="19"/>
      <c r="F33" s="19"/>
      <c r="G33" s="19"/>
      <c r="H33" s="19"/>
      <c r="I33" s="35"/>
      <c r="J33" s="1"/>
    </row>
    <row r="34" spans="1:10" ht="18.75" x14ac:dyDescent="0.3">
      <c r="A34" s="36"/>
      <c r="B34" s="19"/>
      <c r="C34" s="19"/>
      <c r="D34" s="19"/>
      <c r="E34" s="19"/>
      <c r="F34" s="19"/>
      <c r="G34" s="19"/>
      <c r="H34" s="19"/>
      <c r="I34" s="35"/>
      <c r="J34" s="1"/>
    </row>
    <row r="35" spans="1:10" ht="18.75" x14ac:dyDescent="0.3">
      <c r="A35" s="13"/>
      <c r="B35" s="26" t="s">
        <v>18</v>
      </c>
      <c r="C35" s="27"/>
      <c r="D35" s="27"/>
      <c r="E35" s="27"/>
      <c r="F35" s="27"/>
      <c r="G35" s="27"/>
      <c r="H35" s="28"/>
      <c r="I35" s="17">
        <f>I37+I38+I39+I40+I41+I42+I43+I44+I45+I46+I47+I48</f>
        <v>14366307.67</v>
      </c>
    </row>
    <row r="36" spans="1:10" ht="18.75" x14ac:dyDescent="0.3">
      <c r="A36" s="13"/>
      <c r="B36" s="21" t="s">
        <v>19</v>
      </c>
      <c r="C36" s="22"/>
      <c r="D36" s="22"/>
      <c r="E36" s="22"/>
      <c r="F36" s="22"/>
      <c r="G36" s="22"/>
      <c r="H36" s="23"/>
      <c r="I36" s="24"/>
    </row>
    <row r="37" spans="1:10" ht="18.75" x14ac:dyDescent="0.3">
      <c r="A37" s="13"/>
      <c r="B37" s="21" t="s">
        <v>32</v>
      </c>
      <c r="C37" s="22"/>
      <c r="D37" s="22"/>
      <c r="E37" s="22"/>
      <c r="F37" s="22"/>
      <c r="G37" s="22"/>
      <c r="H37" s="23"/>
      <c r="I37" s="24">
        <v>1691746.66</v>
      </c>
    </row>
    <row r="38" spans="1:10" ht="18.75" x14ac:dyDescent="0.3">
      <c r="A38" s="13"/>
      <c r="B38" s="21" t="s">
        <v>13</v>
      </c>
      <c r="C38" s="22"/>
      <c r="D38" s="22"/>
      <c r="E38" s="22"/>
      <c r="F38" s="22"/>
      <c r="G38" s="22"/>
      <c r="H38" s="23"/>
      <c r="I38" s="24">
        <v>4110221.74</v>
      </c>
    </row>
    <row r="39" spans="1:10" ht="18.75" x14ac:dyDescent="0.3">
      <c r="A39" s="13"/>
      <c r="B39" s="21" t="s">
        <v>14</v>
      </c>
      <c r="C39" s="22"/>
      <c r="D39" s="22"/>
      <c r="E39" s="22"/>
      <c r="F39" s="22"/>
      <c r="G39" s="22"/>
      <c r="H39" s="23"/>
      <c r="I39" s="24">
        <v>6693796</v>
      </c>
    </row>
    <row r="40" spans="1:10" ht="18.75" x14ac:dyDescent="0.3">
      <c r="A40" s="13"/>
      <c r="B40" s="21" t="s">
        <v>55</v>
      </c>
      <c r="C40" s="22"/>
      <c r="D40" s="22"/>
      <c r="E40" s="22"/>
      <c r="F40" s="22"/>
      <c r="G40" s="22"/>
      <c r="H40" s="23"/>
      <c r="I40" s="24">
        <v>648260</v>
      </c>
    </row>
    <row r="41" spans="1:10" ht="18.75" x14ac:dyDescent="0.3">
      <c r="A41" s="13"/>
      <c r="B41" s="21" t="s">
        <v>82</v>
      </c>
      <c r="C41" s="22"/>
      <c r="D41" s="22"/>
      <c r="E41" s="22"/>
      <c r="F41" s="22"/>
      <c r="G41" s="22"/>
      <c r="H41" s="23"/>
      <c r="I41" s="24">
        <v>133809.15</v>
      </c>
    </row>
    <row r="42" spans="1:10" ht="18.75" x14ac:dyDescent="0.3">
      <c r="A42" s="13"/>
      <c r="B42" s="21" t="s">
        <v>56</v>
      </c>
      <c r="C42" s="22"/>
      <c r="D42" s="22"/>
      <c r="E42" s="22"/>
      <c r="F42" s="22"/>
      <c r="G42" s="22"/>
      <c r="H42" s="23"/>
      <c r="I42" s="24">
        <v>549544.12</v>
      </c>
    </row>
    <row r="43" spans="1:10" ht="18.75" x14ac:dyDescent="0.3">
      <c r="A43" s="13"/>
      <c r="B43" s="21" t="s">
        <v>57</v>
      </c>
      <c r="C43" s="22"/>
      <c r="D43" s="22"/>
      <c r="E43" s="22"/>
      <c r="F43" s="22"/>
      <c r="G43" s="22"/>
      <c r="H43" s="23"/>
      <c r="I43" s="24">
        <v>236130</v>
      </c>
    </row>
    <row r="44" spans="1:10" ht="18.75" x14ac:dyDescent="0.3">
      <c r="A44" s="13"/>
      <c r="B44" s="21" t="s">
        <v>58</v>
      </c>
      <c r="C44" s="22"/>
      <c r="D44" s="22"/>
      <c r="E44" s="22"/>
      <c r="F44" s="22"/>
      <c r="G44" s="22"/>
      <c r="H44" s="23"/>
      <c r="I44" s="24">
        <v>36000</v>
      </c>
    </row>
    <row r="45" spans="1:10" ht="18.75" x14ac:dyDescent="0.3">
      <c r="A45" s="13"/>
      <c r="B45" s="21" t="s">
        <v>59</v>
      </c>
      <c r="C45" s="22"/>
      <c r="D45" s="22"/>
      <c r="E45" s="22"/>
      <c r="F45" s="22"/>
      <c r="G45" s="22"/>
      <c r="H45" s="23"/>
      <c r="I45" s="24">
        <v>74800</v>
      </c>
    </row>
    <row r="46" spans="1:10" ht="15" customHeight="1" x14ac:dyDescent="0.3">
      <c r="A46" s="13"/>
      <c r="B46" s="32" t="s">
        <v>34</v>
      </c>
      <c r="C46" s="33"/>
      <c r="D46" s="33"/>
      <c r="E46" s="33"/>
      <c r="F46" s="33"/>
      <c r="G46" s="33"/>
      <c r="H46" s="34"/>
      <c r="I46" s="24">
        <v>192000</v>
      </c>
    </row>
    <row r="47" spans="1:10" ht="18.75" customHeight="1" x14ac:dyDescent="0.3">
      <c r="A47" s="13"/>
      <c r="B47" s="32"/>
      <c r="C47" s="33"/>
      <c r="D47" s="33"/>
      <c r="E47" s="33"/>
      <c r="F47" s="33"/>
      <c r="G47" s="33"/>
      <c r="H47" s="34"/>
      <c r="I47" s="24"/>
    </row>
    <row r="48" spans="1:10" ht="18.75" customHeight="1" x14ac:dyDescent="0.3">
      <c r="A48" s="13"/>
      <c r="B48" s="32"/>
      <c r="C48" s="33"/>
      <c r="D48" s="33"/>
      <c r="E48" s="33"/>
      <c r="F48" s="33"/>
      <c r="G48" s="33"/>
      <c r="H48" s="34"/>
      <c r="I48" s="24"/>
    </row>
    <row r="49" spans="1:10" ht="18.75" x14ac:dyDescent="0.3">
      <c r="A49" s="13"/>
      <c r="B49" s="26" t="s">
        <v>20</v>
      </c>
      <c r="C49" s="27"/>
      <c r="D49" s="27"/>
      <c r="E49" s="27"/>
      <c r="F49" s="27"/>
      <c r="G49" s="27"/>
      <c r="H49" s="28"/>
      <c r="I49" s="17">
        <f>I51+I52+I53+I54</f>
        <v>1018036.09</v>
      </c>
      <c r="J49" s="4"/>
    </row>
    <row r="50" spans="1:10" ht="18.75" x14ac:dyDescent="0.3">
      <c r="A50" s="13"/>
      <c r="B50" s="21" t="s">
        <v>83</v>
      </c>
      <c r="C50" s="22"/>
      <c r="D50" s="22"/>
      <c r="E50" s="22"/>
      <c r="F50" s="22"/>
      <c r="G50" s="22"/>
      <c r="H50" s="23"/>
      <c r="I50" s="24"/>
    </row>
    <row r="51" spans="1:10" ht="18.75" x14ac:dyDescent="0.3">
      <c r="A51" s="13"/>
      <c r="B51" s="21" t="s">
        <v>38</v>
      </c>
      <c r="C51" s="22"/>
      <c r="D51" s="22"/>
      <c r="E51" s="22"/>
      <c r="F51" s="22"/>
      <c r="G51" s="22"/>
      <c r="H51" s="23"/>
      <c r="I51" s="24">
        <v>53997.599999999999</v>
      </c>
    </row>
    <row r="52" spans="1:10" ht="18.75" x14ac:dyDescent="0.3">
      <c r="A52" s="13"/>
      <c r="B52" s="21" t="s">
        <v>42</v>
      </c>
      <c r="C52" s="22"/>
      <c r="D52" s="22"/>
      <c r="E52" s="22"/>
      <c r="F52" s="22"/>
      <c r="G52" s="22"/>
      <c r="H52" s="23"/>
      <c r="I52" s="24">
        <v>30870</v>
      </c>
    </row>
    <row r="53" spans="1:10" ht="18.75" x14ac:dyDescent="0.3">
      <c r="A53" s="13"/>
      <c r="B53" s="21" t="s">
        <v>37</v>
      </c>
      <c r="C53" s="22"/>
      <c r="D53" s="22"/>
      <c r="E53" s="22"/>
      <c r="F53" s="22"/>
      <c r="G53" s="22"/>
      <c r="H53" s="23"/>
      <c r="I53" s="24">
        <v>14850</v>
      </c>
    </row>
    <row r="54" spans="1:10" ht="18.75" x14ac:dyDescent="0.3">
      <c r="A54" s="13"/>
      <c r="B54" s="21" t="s">
        <v>63</v>
      </c>
      <c r="C54" s="22"/>
      <c r="D54" s="22"/>
      <c r="E54" s="22"/>
      <c r="F54" s="22"/>
      <c r="G54" s="22"/>
      <c r="H54" s="23"/>
      <c r="I54" s="24">
        <v>918318.49</v>
      </c>
    </row>
    <row r="55" spans="1:10" ht="18.75" x14ac:dyDescent="0.3">
      <c r="A55" s="13"/>
      <c r="B55" s="26" t="s">
        <v>52</v>
      </c>
      <c r="C55" s="27"/>
      <c r="D55" s="27"/>
      <c r="E55" s="27"/>
      <c r="F55" s="27"/>
      <c r="G55" s="27"/>
      <c r="H55" s="28"/>
      <c r="I55" s="24">
        <v>3990432.29</v>
      </c>
    </row>
    <row r="56" spans="1:10" ht="18.75" x14ac:dyDescent="0.3">
      <c r="A56" s="13"/>
      <c r="B56" s="26" t="s">
        <v>21</v>
      </c>
      <c r="C56" s="27"/>
      <c r="D56" s="27"/>
      <c r="E56" s="27"/>
      <c r="F56" s="27"/>
      <c r="G56" s="27"/>
      <c r="H56" s="28"/>
      <c r="I56" s="24">
        <v>1336800.43</v>
      </c>
    </row>
    <row r="57" spans="1:10" ht="34.5" customHeight="1" x14ac:dyDescent="0.3">
      <c r="A57" s="13"/>
      <c r="B57" s="41" t="s">
        <v>35</v>
      </c>
      <c r="C57" s="42"/>
      <c r="D57" s="42"/>
      <c r="E57" s="42"/>
      <c r="F57" s="42"/>
      <c r="G57" s="42"/>
      <c r="H57" s="43"/>
      <c r="I57" s="24">
        <v>626128</v>
      </c>
    </row>
    <row r="58" spans="1:10" ht="18.75" x14ac:dyDescent="0.3">
      <c r="A58" s="13"/>
      <c r="B58" s="21" t="s">
        <v>27</v>
      </c>
      <c r="C58" s="22"/>
      <c r="D58" s="22"/>
      <c r="E58" s="22"/>
      <c r="F58" s="22"/>
      <c r="G58" s="22"/>
      <c r="H58" s="23"/>
      <c r="I58" s="24">
        <v>274892</v>
      </c>
    </row>
    <row r="59" spans="1:10" ht="18.75" x14ac:dyDescent="0.3">
      <c r="A59" s="13"/>
      <c r="B59" s="21" t="s">
        <v>28</v>
      </c>
      <c r="C59" s="22"/>
      <c r="D59" s="22"/>
      <c r="E59" s="22"/>
      <c r="F59" s="22"/>
      <c r="G59" s="22"/>
      <c r="H59" s="23"/>
      <c r="I59" s="24">
        <v>17030</v>
      </c>
    </row>
    <row r="60" spans="1:10" ht="18.75" x14ac:dyDescent="0.3">
      <c r="A60" s="13"/>
      <c r="B60" s="21" t="s">
        <v>60</v>
      </c>
      <c r="C60" s="22"/>
      <c r="D60" s="22"/>
      <c r="E60" s="22"/>
      <c r="F60" s="22"/>
      <c r="G60" s="22"/>
      <c r="H60" s="23"/>
      <c r="I60" s="24">
        <v>781894.84</v>
      </c>
    </row>
    <row r="61" spans="1:10" ht="18.75" x14ac:dyDescent="0.3">
      <c r="A61" s="13"/>
      <c r="B61" s="26" t="s">
        <v>73</v>
      </c>
      <c r="C61" s="27"/>
      <c r="D61" s="27"/>
      <c r="E61" s="27"/>
      <c r="F61" s="27"/>
      <c r="G61" s="27"/>
      <c r="H61" s="28"/>
      <c r="I61" s="17">
        <f>I35+I49+I55+I56+I57+I58+I59+I60</f>
        <v>22411521.32</v>
      </c>
    </row>
    <row r="62" spans="1:10" ht="18.75" x14ac:dyDescent="0.3">
      <c r="A62" s="13"/>
      <c r="B62" s="32" t="s">
        <v>74</v>
      </c>
      <c r="C62" s="33"/>
      <c r="D62" s="33"/>
      <c r="E62" s="33"/>
      <c r="F62" s="33"/>
      <c r="G62" s="33"/>
      <c r="H62" s="34"/>
      <c r="I62" s="17">
        <f>I8+I28-I61</f>
        <v>280586.37999999896</v>
      </c>
    </row>
    <row r="63" spans="1:10" ht="18.75" x14ac:dyDescent="0.3">
      <c r="A63" s="13"/>
      <c r="B63" s="21"/>
      <c r="C63" s="22"/>
      <c r="D63" s="22"/>
      <c r="E63" s="22"/>
      <c r="F63" s="22"/>
      <c r="G63" s="22"/>
      <c r="H63" s="23"/>
      <c r="I63" s="24"/>
    </row>
    <row r="64" spans="1:10" ht="18.75" x14ac:dyDescent="0.3">
      <c r="A64" s="13"/>
      <c r="B64" s="26" t="s">
        <v>61</v>
      </c>
      <c r="C64" s="27"/>
      <c r="D64" s="27"/>
      <c r="E64" s="27"/>
      <c r="F64" s="27"/>
      <c r="G64" s="27"/>
      <c r="H64" s="28"/>
      <c r="I64" s="24"/>
    </row>
    <row r="65" spans="1:9" ht="18.75" x14ac:dyDescent="0.3">
      <c r="A65" s="13"/>
      <c r="B65" s="21" t="s">
        <v>62</v>
      </c>
      <c r="C65" s="22"/>
      <c r="D65" s="22"/>
      <c r="E65" s="22"/>
      <c r="F65" s="22"/>
      <c r="G65" s="22"/>
      <c r="H65" s="23"/>
      <c r="I65" s="24">
        <v>0</v>
      </c>
    </row>
    <row r="66" spans="1:9" ht="18.75" x14ac:dyDescent="0.3">
      <c r="A66" s="13"/>
      <c r="B66" s="21"/>
      <c r="C66" s="22"/>
      <c r="D66" s="22"/>
      <c r="E66" s="22"/>
      <c r="F66" s="22"/>
      <c r="G66" s="22"/>
      <c r="H66" s="23"/>
      <c r="I66" s="24"/>
    </row>
    <row r="67" spans="1:9" ht="35.25" customHeight="1" x14ac:dyDescent="0.3">
      <c r="A67" s="13"/>
      <c r="B67" s="41" t="s">
        <v>70</v>
      </c>
      <c r="C67" s="42"/>
      <c r="D67" s="42"/>
      <c r="E67" s="42"/>
      <c r="F67" s="42"/>
      <c r="G67" s="42"/>
      <c r="H67" s="43"/>
      <c r="I67" s="17">
        <f>I9+I29+I30-I65</f>
        <v>11253473.92</v>
      </c>
    </row>
    <row r="68" spans="1:9" ht="18.75" x14ac:dyDescent="0.3">
      <c r="A68" s="37"/>
      <c r="B68" s="38"/>
      <c r="C68" s="38"/>
      <c r="D68" s="38"/>
      <c r="E68" s="38"/>
      <c r="F68" s="38"/>
      <c r="G68" s="38"/>
      <c r="H68" s="38"/>
      <c r="I68" s="39"/>
    </row>
    <row r="69" spans="1:9" ht="18.75" x14ac:dyDescent="0.3">
      <c r="A69" s="37"/>
      <c r="B69" s="2" t="s">
        <v>44</v>
      </c>
      <c r="C69" s="38"/>
      <c r="D69" s="38"/>
      <c r="E69" s="38"/>
      <c r="F69" s="38"/>
      <c r="G69" s="38"/>
      <c r="H69" s="38"/>
      <c r="I69" s="39"/>
    </row>
    <row r="70" spans="1:9" ht="18.75" x14ac:dyDescent="0.3">
      <c r="A70" s="37"/>
      <c r="B70" s="38"/>
      <c r="C70" s="38"/>
      <c r="D70" s="38"/>
      <c r="E70" s="38"/>
      <c r="F70" s="38"/>
      <c r="G70" s="38"/>
      <c r="H70" s="38"/>
      <c r="I70" s="39"/>
    </row>
    <row r="71" spans="1:9" ht="36.75" customHeight="1" x14ac:dyDescent="0.3">
      <c r="A71" s="40"/>
      <c r="B71" s="41" t="s">
        <v>26</v>
      </c>
      <c r="C71" s="42"/>
      <c r="D71" s="42"/>
      <c r="E71" s="42"/>
      <c r="F71" s="42"/>
      <c r="G71" s="42"/>
      <c r="H71" s="43"/>
      <c r="I71" s="17">
        <f>I72+I73+I74+I75+I76</f>
        <v>658820.89</v>
      </c>
    </row>
    <row r="72" spans="1:9" ht="18.75" x14ac:dyDescent="0.3">
      <c r="A72" s="13"/>
      <c r="B72" s="21" t="s">
        <v>33</v>
      </c>
      <c r="C72" s="22"/>
      <c r="D72" s="22"/>
      <c r="E72" s="22"/>
      <c r="F72" s="22"/>
      <c r="G72" s="22"/>
      <c r="H72" s="23"/>
      <c r="I72" s="24">
        <v>109955.45</v>
      </c>
    </row>
    <row r="73" spans="1:9" ht="18.75" x14ac:dyDescent="0.3">
      <c r="A73" s="13"/>
      <c r="B73" s="21" t="s">
        <v>22</v>
      </c>
      <c r="C73" s="22"/>
      <c r="D73" s="22"/>
      <c r="E73" s="22"/>
      <c r="F73" s="22"/>
      <c r="G73" s="22"/>
      <c r="H73" s="23"/>
      <c r="I73" s="44">
        <v>16057.48</v>
      </c>
    </row>
    <row r="74" spans="1:9" ht="18.75" x14ac:dyDescent="0.3">
      <c r="A74" s="13"/>
      <c r="B74" s="21" t="s">
        <v>23</v>
      </c>
      <c r="C74" s="22"/>
      <c r="D74" s="22"/>
      <c r="E74" s="22"/>
      <c r="F74" s="22"/>
      <c r="G74" s="22"/>
      <c r="H74" s="23"/>
      <c r="I74" s="24">
        <v>314289.96999999997</v>
      </c>
    </row>
    <row r="75" spans="1:9" ht="18.75" x14ac:dyDescent="0.3">
      <c r="A75" s="13"/>
      <c r="B75" s="21" t="s">
        <v>64</v>
      </c>
      <c r="C75" s="22"/>
      <c r="D75" s="22"/>
      <c r="E75" s="22"/>
      <c r="F75" s="22"/>
      <c r="G75" s="22"/>
      <c r="H75" s="23"/>
      <c r="I75" s="24">
        <v>177913.84</v>
      </c>
    </row>
    <row r="76" spans="1:9" ht="18.75" x14ac:dyDescent="0.3">
      <c r="A76" s="13"/>
      <c r="B76" s="21" t="s">
        <v>75</v>
      </c>
      <c r="C76" s="22"/>
      <c r="D76" s="22"/>
      <c r="E76" s="22"/>
      <c r="F76" s="22"/>
      <c r="G76" s="22"/>
      <c r="H76" s="23"/>
      <c r="I76" s="44">
        <v>40604.15</v>
      </c>
    </row>
    <row r="77" spans="1:9" ht="18.75" x14ac:dyDescent="0.3">
      <c r="A77" s="37"/>
      <c r="B77" s="45"/>
      <c r="C77" s="45"/>
      <c r="D77" s="45"/>
      <c r="E77" s="45"/>
      <c r="F77" s="45"/>
      <c r="G77" s="45"/>
      <c r="H77" s="45"/>
      <c r="I77" s="39"/>
    </row>
    <row r="78" spans="1:9" ht="38.25" customHeight="1" x14ac:dyDescent="0.3">
      <c r="A78" s="13"/>
      <c r="B78" s="41" t="s">
        <v>25</v>
      </c>
      <c r="C78" s="42"/>
      <c r="D78" s="42"/>
      <c r="E78" s="42"/>
      <c r="F78" s="42"/>
      <c r="G78" s="42"/>
      <c r="H78" s="43"/>
      <c r="I78" s="17">
        <f>SUM(I79:I90)</f>
        <v>1481912.75</v>
      </c>
    </row>
    <row r="79" spans="1:9" ht="33.75" customHeight="1" x14ac:dyDescent="0.3">
      <c r="A79" s="13"/>
      <c r="B79" s="21" t="s">
        <v>24</v>
      </c>
      <c r="C79" s="22"/>
      <c r="D79" s="22"/>
      <c r="E79" s="22"/>
      <c r="F79" s="22"/>
      <c r="G79" s="22"/>
      <c r="H79" s="23"/>
      <c r="I79" s="24">
        <v>133809.15</v>
      </c>
    </row>
    <row r="80" spans="1:9" ht="18.75" x14ac:dyDescent="0.3">
      <c r="A80" s="13"/>
      <c r="B80" s="32" t="s">
        <v>53</v>
      </c>
      <c r="C80" s="33"/>
      <c r="D80" s="33"/>
      <c r="E80" s="33"/>
      <c r="F80" s="33"/>
      <c r="G80" s="33"/>
      <c r="H80" s="34"/>
      <c r="I80" s="24"/>
    </row>
    <row r="81" spans="1:9" ht="16.5" customHeight="1" x14ac:dyDescent="0.3">
      <c r="A81" s="13"/>
      <c r="B81" s="32" t="s">
        <v>3</v>
      </c>
      <c r="C81" s="33"/>
      <c r="D81" s="33"/>
      <c r="E81" s="33"/>
      <c r="F81" s="33"/>
      <c r="G81" s="33"/>
      <c r="H81" s="33"/>
      <c r="I81" s="24">
        <v>31500</v>
      </c>
    </row>
    <row r="82" spans="1:9" ht="18.75" x14ac:dyDescent="0.3">
      <c r="A82" s="13"/>
      <c r="B82" s="21" t="s">
        <v>45</v>
      </c>
      <c r="C82" s="22"/>
      <c r="D82" s="22"/>
      <c r="E82" s="22"/>
      <c r="F82" s="22"/>
      <c r="G82" s="22"/>
      <c r="H82" s="23"/>
      <c r="I82" s="24">
        <v>53997.599999999999</v>
      </c>
    </row>
    <row r="83" spans="1:9" ht="18.75" x14ac:dyDescent="0.3">
      <c r="A83" s="13"/>
      <c r="B83" s="21" t="s">
        <v>46</v>
      </c>
      <c r="C83" s="22"/>
      <c r="D83" s="22"/>
      <c r="E83" s="22"/>
      <c r="F83" s="22"/>
      <c r="G83" s="22"/>
      <c r="H83" s="23"/>
      <c r="I83" s="24">
        <v>17030</v>
      </c>
    </row>
    <row r="84" spans="1:9" ht="18.75" x14ac:dyDescent="0.3">
      <c r="A84" s="13"/>
      <c r="B84" s="21" t="s">
        <v>47</v>
      </c>
      <c r="C84" s="22"/>
      <c r="D84" s="22"/>
      <c r="E84" s="22"/>
      <c r="F84" s="22"/>
      <c r="G84" s="22"/>
      <c r="H84" s="23"/>
      <c r="I84" s="24">
        <v>190250</v>
      </c>
    </row>
    <row r="85" spans="1:9" ht="18.75" x14ac:dyDescent="0.3">
      <c r="A85" s="13"/>
      <c r="B85" s="21" t="s">
        <v>48</v>
      </c>
      <c r="C85" s="22"/>
      <c r="D85" s="22"/>
      <c r="E85" s="22"/>
      <c r="F85" s="22"/>
      <c r="G85" s="22"/>
      <c r="H85" s="23"/>
      <c r="I85" s="24">
        <v>195800</v>
      </c>
    </row>
    <row r="86" spans="1:9" ht="18.75" x14ac:dyDescent="0.3">
      <c r="A86" s="13"/>
      <c r="B86" s="21" t="s">
        <v>36</v>
      </c>
      <c r="C86" s="22"/>
      <c r="D86" s="22"/>
      <c r="E86" s="22"/>
      <c r="F86" s="22"/>
      <c r="G86" s="22"/>
      <c r="H86" s="23"/>
      <c r="I86" s="24">
        <v>1500</v>
      </c>
    </row>
    <row r="87" spans="1:9" ht="18.75" x14ac:dyDescent="0.3">
      <c r="A87" s="13"/>
      <c r="B87" s="21" t="s">
        <v>49</v>
      </c>
      <c r="C87" s="22"/>
      <c r="D87" s="22"/>
      <c r="E87" s="22"/>
      <c r="F87" s="22"/>
      <c r="G87" s="22"/>
      <c r="H87" s="23"/>
      <c r="I87" s="24">
        <v>263167</v>
      </c>
    </row>
    <row r="88" spans="1:9" ht="18.75" x14ac:dyDescent="0.3">
      <c r="A88" s="13"/>
      <c r="B88" s="21" t="s">
        <v>65</v>
      </c>
      <c r="C88" s="22"/>
      <c r="D88" s="22"/>
      <c r="E88" s="22"/>
      <c r="F88" s="22"/>
      <c r="G88" s="22"/>
      <c r="H88" s="23"/>
      <c r="I88" s="24">
        <v>53400</v>
      </c>
    </row>
    <row r="89" spans="1:9" ht="38.25" customHeight="1" x14ac:dyDescent="0.3">
      <c r="A89" s="13"/>
      <c r="B89" s="41" t="s">
        <v>76</v>
      </c>
      <c r="C89" s="42"/>
      <c r="D89" s="42"/>
      <c r="E89" s="42"/>
      <c r="F89" s="42"/>
      <c r="G89" s="42"/>
      <c r="H89" s="43"/>
      <c r="I89" s="17">
        <f>SUM(I90:I92)</f>
        <v>467395</v>
      </c>
    </row>
    <row r="90" spans="1:9" ht="18.75" x14ac:dyDescent="0.3">
      <c r="A90" s="13"/>
      <c r="B90" s="21" t="s">
        <v>77</v>
      </c>
      <c r="C90" s="22"/>
      <c r="D90" s="22"/>
      <c r="E90" s="22"/>
      <c r="F90" s="22"/>
      <c r="G90" s="22"/>
      <c r="H90" s="23"/>
      <c r="I90" s="24">
        <v>74064</v>
      </c>
    </row>
    <row r="91" spans="1:9" ht="18.75" x14ac:dyDescent="0.3">
      <c r="A91" s="13"/>
      <c r="B91" s="32" t="s">
        <v>78</v>
      </c>
      <c r="C91" s="33"/>
      <c r="D91" s="33"/>
      <c r="E91" s="33"/>
      <c r="F91" s="33"/>
      <c r="G91" s="33"/>
      <c r="H91" s="34"/>
      <c r="I91" s="24">
        <v>211618</v>
      </c>
    </row>
    <row r="92" spans="1:9" ht="18.75" x14ac:dyDescent="0.3">
      <c r="A92" s="13"/>
      <c r="B92" s="32" t="s">
        <v>79</v>
      </c>
      <c r="C92" s="33"/>
      <c r="D92" s="33"/>
      <c r="E92" s="33"/>
      <c r="F92" s="33"/>
      <c r="G92" s="33"/>
      <c r="H92" s="33"/>
      <c r="I92" s="24">
        <v>181713</v>
      </c>
    </row>
  </sheetData>
  <mergeCells count="76">
    <mergeCell ref="B9:H9"/>
    <mergeCell ref="B63:H63"/>
    <mergeCell ref="B64:H64"/>
    <mergeCell ref="B66:H66"/>
    <mergeCell ref="B65:H65"/>
    <mergeCell ref="B76:H76"/>
    <mergeCell ref="B77:H77"/>
    <mergeCell ref="B79:H79"/>
    <mergeCell ref="B92:H92"/>
    <mergeCell ref="B48:H48"/>
    <mergeCell ref="B91:H91"/>
    <mergeCell ref="B87:H87"/>
    <mergeCell ref="B88:H88"/>
    <mergeCell ref="B78:H78"/>
    <mergeCell ref="B71:H71"/>
    <mergeCell ref="B72:H72"/>
    <mergeCell ref="B73:H73"/>
    <mergeCell ref="B74:H74"/>
    <mergeCell ref="B86:H86"/>
    <mergeCell ref="B89:H89"/>
    <mergeCell ref="B90:H90"/>
    <mergeCell ref="B75:H75"/>
    <mergeCell ref="B85:H85"/>
    <mergeCell ref="B14:H14"/>
    <mergeCell ref="B15:H15"/>
    <mergeCell ref="B17:H17"/>
    <mergeCell ref="B37:H37"/>
    <mergeCell ref="B18:H18"/>
    <mergeCell ref="B19:H19"/>
    <mergeCell ref="B20:H20"/>
    <mergeCell ref="B21:H21"/>
    <mergeCell ref="B22:H22"/>
    <mergeCell ref="B23:H23"/>
    <mergeCell ref="B24:H24"/>
    <mergeCell ref="B59:H59"/>
    <mergeCell ref="B16:H16"/>
    <mergeCell ref="B35:H35"/>
    <mergeCell ref="B46:H46"/>
    <mergeCell ref="B42:H42"/>
    <mergeCell ref="B60:H60"/>
    <mergeCell ref="B54:H54"/>
    <mergeCell ref="B12:H12"/>
    <mergeCell ref="B62:H62"/>
    <mergeCell ref="B52:H52"/>
    <mergeCell ref="B53:H53"/>
    <mergeCell ref="B55:H55"/>
    <mergeCell ref="B56:H56"/>
    <mergeCell ref="B57:H57"/>
    <mergeCell ref="B58:H58"/>
    <mergeCell ref="B61:H61"/>
    <mergeCell ref="B25:H25"/>
    <mergeCell ref="B26:H26"/>
    <mergeCell ref="A32:H32"/>
    <mergeCell ref="B51:H51"/>
    <mergeCell ref="B38:H38"/>
    <mergeCell ref="B39:H39"/>
    <mergeCell ref="B40:H40"/>
    <mergeCell ref="B41:H41"/>
    <mergeCell ref="B43:H43"/>
    <mergeCell ref="B44:H44"/>
    <mergeCell ref="B47:H47"/>
    <mergeCell ref="B49:H49"/>
    <mergeCell ref="B50:H50"/>
    <mergeCell ref="B45:H45"/>
    <mergeCell ref="B28:H28"/>
    <mergeCell ref="B27:H27"/>
    <mergeCell ref="B29:H29"/>
    <mergeCell ref="B30:H30"/>
    <mergeCell ref="B31:H31"/>
    <mergeCell ref="B84:H84"/>
    <mergeCell ref="B67:H67"/>
    <mergeCell ref="B81:H81"/>
    <mergeCell ref="B82:H82"/>
    <mergeCell ref="B83:H83"/>
    <mergeCell ref="B80:H80"/>
    <mergeCell ref="B36:H3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A23"/>
  <sheetViews>
    <sheetView workbookViewId="0">
      <selection activeCell="G15" sqref="G15"/>
    </sheetView>
  </sheetViews>
  <sheetFormatPr defaultRowHeight="15" x14ac:dyDescent="0.25"/>
  <cols>
    <col min="1" max="1" width="7.42578125" customWidth="1"/>
    <col min="8" max="8" width="8.42578125" customWidth="1"/>
    <col min="9" max="9" width="15.5703125" customWidth="1"/>
  </cols>
  <sheetData>
    <row r="15" ht="33" customHeight="1" x14ac:dyDescent="0.25"/>
    <row r="23" ht="36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2022-04-28T02:57:30Z</dcterms:modified>
</cp:coreProperties>
</file>